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bafo\Documents\Polimi\3 semetre\sintesi finale\fase 2\migration films\data\"/>
    </mc:Choice>
  </mc:AlternateContent>
  <bookViews>
    <workbookView xWindow="0" yWindow="0" windowWidth="20490" windowHeight="9045"/>
  </bookViews>
  <sheets>
    <sheet name="Color" sheetId="1" r:id="rId1"/>
    <sheet name="Luminance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2" l="1"/>
  <c r="Q4" i="2"/>
  <c r="Q5" i="2"/>
  <c r="Q6" i="2"/>
  <c r="Q7" i="2"/>
  <c r="Q8" i="2"/>
  <c r="Q9" i="2"/>
  <c r="Q10" i="2"/>
  <c r="R10" i="2"/>
  <c r="S10" i="2"/>
  <c r="Q11" i="2"/>
  <c r="Q12" i="2"/>
  <c r="Q13" i="2"/>
  <c r="Q14" i="2"/>
  <c r="Q15" i="2"/>
  <c r="Q3" i="2"/>
  <c r="M4" i="2"/>
  <c r="M5" i="2"/>
  <c r="M6" i="2"/>
  <c r="M7" i="2"/>
  <c r="M8" i="2"/>
  <c r="M9" i="2"/>
  <c r="M10" i="2"/>
  <c r="M11" i="2"/>
  <c r="M12" i="2"/>
  <c r="M13" i="2"/>
  <c r="M14" i="2"/>
  <c r="M15" i="2"/>
  <c r="M3" i="2"/>
  <c r="I4" i="2"/>
  <c r="I5" i="2"/>
  <c r="I6" i="2"/>
  <c r="I7" i="2"/>
  <c r="I8" i="2"/>
  <c r="I9" i="2"/>
  <c r="I10" i="2"/>
  <c r="I11" i="2"/>
  <c r="I12" i="2"/>
  <c r="I13" i="2"/>
  <c r="I14" i="2"/>
  <c r="I15" i="2"/>
  <c r="I3" i="2"/>
  <c r="R17" i="2"/>
  <c r="S17" i="2"/>
  <c r="R16" i="2"/>
  <c r="S16" i="2"/>
  <c r="E4" i="2"/>
  <c r="E5" i="2"/>
  <c r="E6" i="2"/>
  <c r="R6" i="2"/>
  <c r="E7" i="2"/>
  <c r="E8" i="2"/>
  <c r="E9" i="2"/>
  <c r="E10" i="2"/>
  <c r="E11" i="2"/>
  <c r="E12" i="2"/>
  <c r="E13" i="2"/>
  <c r="E14" i="2"/>
  <c r="R14" i="2"/>
  <c r="S14" i="2"/>
  <c r="E15" i="2"/>
  <c r="E3" i="2"/>
  <c r="R7" i="2"/>
  <c r="S7" i="2"/>
  <c r="R15" i="2"/>
  <c r="S15" i="2"/>
  <c r="J22" i="2"/>
  <c r="R13" i="2"/>
  <c r="S13" i="2"/>
  <c r="R9" i="2"/>
  <c r="S9" i="2"/>
  <c r="R8" i="2"/>
  <c r="S8" i="2"/>
  <c r="R5" i="2"/>
  <c r="S5" i="2"/>
  <c r="R12" i="2"/>
  <c r="S12" i="2"/>
  <c r="R4" i="2"/>
  <c r="S4" i="2"/>
  <c r="R11" i="2"/>
  <c r="S11" i="2"/>
  <c r="R3" i="2"/>
  <c r="S3" i="2"/>
</calcChain>
</file>

<file path=xl/sharedStrings.xml><?xml version="1.0" encoding="utf-8"?>
<sst xmlns="http://schemas.openxmlformats.org/spreadsheetml/2006/main" count="117" uniqueCount="74">
  <si>
    <t>Adventure</t>
  </si>
  <si>
    <t>color 1</t>
  </si>
  <si>
    <t>color 2</t>
  </si>
  <si>
    <t>color 3</t>
  </si>
  <si>
    <t>2B3438</t>
  </si>
  <si>
    <t>14AFB8</t>
  </si>
  <si>
    <t>B4806E</t>
  </si>
  <si>
    <t>D5DACE</t>
  </si>
  <si>
    <t>color 4</t>
  </si>
  <si>
    <t>Action</t>
  </si>
  <si>
    <t>27281F</t>
  </si>
  <si>
    <t>8B5D44</t>
  </si>
  <si>
    <t>D39968</t>
  </si>
  <si>
    <t>C8D6C6</t>
  </si>
  <si>
    <t>Animation</t>
  </si>
  <si>
    <t>30384B</t>
  </si>
  <si>
    <t>CC492C</t>
  </si>
  <si>
    <t>EF9F57</t>
  </si>
  <si>
    <t>CAC5C3</t>
  </si>
  <si>
    <t>BIOGRAPHY</t>
  </si>
  <si>
    <t>314A44</t>
  </si>
  <si>
    <t>D33c1A</t>
  </si>
  <si>
    <t>E49B5E</t>
  </si>
  <si>
    <t>C3d6ce</t>
  </si>
  <si>
    <t>302B2f</t>
  </si>
  <si>
    <t>995f50</t>
  </si>
  <si>
    <t>cca179</t>
  </si>
  <si>
    <t>cfe0d8</t>
  </si>
  <si>
    <t>COMEDY</t>
  </si>
  <si>
    <t>CRIME</t>
  </si>
  <si>
    <t>2c2727</t>
  </si>
  <si>
    <t>A44f3a</t>
  </si>
  <si>
    <t>bd9e79</t>
  </si>
  <si>
    <t>d7e1d9</t>
  </si>
  <si>
    <t>DOCUMENTARY</t>
  </si>
  <si>
    <t>2d292d</t>
  </si>
  <si>
    <t>b75c40</t>
  </si>
  <si>
    <t>259dbd</t>
  </si>
  <si>
    <t>dad0c3</t>
  </si>
  <si>
    <t>DRAMA</t>
  </si>
  <si>
    <t>FILM-NOIR</t>
  </si>
  <si>
    <t>3e2726</t>
  </si>
  <si>
    <t>c33b31</t>
  </si>
  <si>
    <t>dbc535</t>
  </si>
  <si>
    <t>cccdc8</t>
  </si>
  <si>
    <t>MUSICAL</t>
  </si>
  <si>
    <t>dc3b17</t>
  </si>
  <si>
    <t>bb8e62</t>
  </si>
  <si>
    <t>efddc6</t>
  </si>
  <si>
    <t>ROMANCE</t>
  </si>
  <si>
    <t>399da8</t>
  </si>
  <si>
    <t>cf9563</t>
  </si>
  <si>
    <t>e2e2d5</t>
  </si>
  <si>
    <t>SHORT</t>
  </si>
  <si>
    <t>2e1e15</t>
  </si>
  <si>
    <t>80593c</t>
  </si>
  <si>
    <t>c9955dd</t>
  </si>
  <si>
    <t>efdb93</t>
  </si>
  <si>
    <t>WESTERN</t>
  </si>
  <si>
    <t>f5621f</t>
  </si>
  <si>
    <t>d6a586</t>
  </si>
  <si>
    <t>f5e7ce</t>
  </si>
  <si>
    <t>4a2a24</t>
  </si>
  <si>
    <t>4e8b93</t>
  </si>
  <si>
    <t>d6955e</t>
  </si>
  <si>
    <t>e4e4d8</t>
  </si>
  <si>
    <t>r</t>
  </si>
  <si>
    <t>g</t>
  </si>
  <si>
    <t>b</t>
  </si>
  <si>
    <t>MEDIA</t>
  </si>
  <si>
    <t>genere</t>
  </si>
  <si>
    <t>x</t>
  </si>
  <si>
    <t>Y = 0.2126 R + 0.7152 G + 0.0722 B</t>
  </si>
  <si>
    <t>k%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</si>
</sst>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000_-;\-* #,##0.0000_-;_-* &quot;-&quot;_-;_-@_-"/>
  </numFmts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color rgb="FF25252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4">
    <xf numFmtId="0" fontId="0" fillId="0" borderId="0" xfId="0"/>
    <xf numFmtId="11" fontId="0" fillId="0" borderId="0" xfId="0" applyNumberFormat="1"/>
    <xf numFmtId="0" fontId="1" fillId="0" borderId="0" xfId="0" applyFont="1"/>
    <xf numFmtId="164" fontId="0" fillId="0" borderId="0" xfId="1" applyNumberFormat="1" applyFont="1"/>
    <xf numFmtId="164" fontId="0" fillId="2" borderId="0" xfId="1" applyNumberFormat="1" applyFont="1" applyFill="1"/>
    <xf numFmtId="164" fontId="0" fillId="0" borderId="1" xfId="1" applyNumberFormat="1" applyFont="1" applyBorder="1"/>
    <xf numFmtId="164" fontId="0" fillId="0" borderId="0" xfId="1" applyNumberFormat="1" applyFont="1" applyFill="1" applyBorder="1"/>
    <xf numFmtId="164" fontId="3" fillId="0" borderId="0" xfId="1" applyNumberFormat="1" applyFont="1"/>
    <xf numFmtId="164" fontId="4" fillId="0" borderId="0" xfId="1" applyNumberFormat="1" applyFont="1"/>
    <xf numFmtId="41" fontId="0" fillId="0" borderId="0" xfId="1" applyNumberFormat="1" applyFont="1"/>
    <xf numFmtId="41" fontId="0" fillId="2" borderId="0" xfId="1" applyNumberFormat="1" applyFont="1" applyFill="1"/>
    <xf numFmtId="41" fontId="0" fillId="0" borderId="1" xfId="1" applyNumberFormat="1" applyFont="1" applyBorder="1"/>
    <xf numFmtId="41" fontId="0" fillId="0" borderId="0" xfId="1" applyNumberFormat="1" applyFont="1" applyFill="1" applyBorder="1"/>
    <xf numFmtId="41" fontId="2" fillId="0" borderId="0" xfId="1" applyNumberFormat="1" applyFont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pane ySplit="1" topLeftCell="A2" activePane="bottomLeft" state="frozen"/>
      <selection pane="bottomLeft" activeCell="E2" sqref="E2"/>
    </sheetView>
  </sheetViews>
  <sheetFormatPr baseColWidth="10" defaultRowHeight="15" x14ac:dyDescent="0.25"/>
  <sheetData>
    <row r="1" spans="1:5" x14ac:dyDescent="0.25">
      <c r="B1" t="s">
        <v>1</v>
      </c>
      <c r="C1" t="s">
        <v>2</v>
      </c>
      <c r="D1" t="s">
        <v>3</v>
      </c>
      <c r="E1" t="s">
        <v>8</v>
      </c>
    </row>
    <row r="2" spans="1:5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</row>
    <row r="3" spans="1:5" x14ac:dyDescent="0.25">
      <c r="A3" t="s">
        <v>0</v>
      </c>
      <c r="B3" t="s">
        <v>4</v>
      </c>
      <c r="C3" t="s">
        <v>5</v>
      </c>
      <c r="D3" t="s">
        <v>6</v>
      </c>
      <c r="E3" t="s">
        <v>7</v>
      </c>
    </row>
    <row r="4" spans="1:5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</row>
    <row r="5" spans="1:5" x14ac:dyDescent="0.25">
      <c r="A5" t="s">
        <v>19</v>
      </c>
      <c r="B5" t="s">
        <v>20</v>
      </c>
      <c r="C5" t="s">
        <v>21</v>
      </c>
      <c r="D5" t="s">
        <v>22</v>
      </c>
      <c r="E5" t="s">
        <v>23</v>
      </c>
    </row>
    <row r="6" spans="1:5" x14ac:dyDescent="0.25">
      <c r="A6" t="s">
        <v>28</v>
      </c>
      <c r="B6" t="s">
        <v>24</v>
      </c>
      <c r="C6" t="s">
        <v>25</v>
      </c>
      <c r="D6" t="s">
        <v>26</v>
      </c>
      <c r="E6" t="s">
        <v>27</v>
      </c>
    </row>
    <row r="7" spans="1:5" x14ac:dyDescent="0.25">
      <c r="A7" t="s">
        <v>29</v>
      </c>
      <c r="B7" t="s">
        <v>30</v>
      </c>
      <c r="C7" t="s">
        <v>31</v>
      </c>
      <c r="D7" t="s">
        <v>32</v>
      </c>
      <c r="E7" t="s">
        <v>33</v>
      </c>
    </row>
    <row r="8" spans="1:5" x14ac:dyDescent="0.25">
      <c r="A8" t="s">
        <v>34</v>
      </c>
      <c r="B8" t="s">
        <v>35</v>
      </c>
      <c r="C8" t="s">
        <v>36</v>
      </c>
      <c r="D8" t="s">
        <v>37</v>
      </c>
      <c r="E8" t="s">
        <v>38</v>
      </c>
    </row>
    <row r="9" spans="1:5" x14ac:dyDescent="0.25">
      <c r="A9" t="s">
        <v>39</v>
      </c>
      <c r="B9" t="s">
        <v>62</v>
      </c>
      <c r="C9" t="s">
        <v>63</v>
      </c>
      <c r="D9" t="s">
        <v>64</v>
      </c>
      <c r="E9" t="s">
        <v>65</v>
      </c>
    </row>
    <row r="10" spans="1:5" x14ac:dyDescent="0.25">
      <c r="A10" t="s">
        <v>40</v>
      </c>
      <c r="B10" s="1" t="s">
        <v>41</v>
      </c>
      <c r="C10" t="s">
        <v>42</v>
      </c>
      <c r="D10" t="s">
        <v>43</v>
      </c>
      <c r="E10" t="s">
        <v>44</v>
      </c>
    </row>
    <row r="11" spans="1:5" x14ac:dyDescent="0.25">
      <c r="A11" t="s">
        <v>45</v>
      </c>
      <c r="B11">
        <v>422219</v>
      </c>
      <c r="C11" t="s">
        <v>46</v>
      </c>
      <c r="D11" t="s">
        <v>47</v>
      </c>
      <c r="E11" t="s">
        <v>48</v>
      </c>
    </row>
    <row r="12" spans="1:5" x14ac:dyDescent="0.25">
      <c r="A12" t="s">
        <v>49</v>
      </c>
      <c r="B12">
        <v>543227</v>
      </c>
      <c r="C12" t="s">
        <v>50</v>
      </c>
      <c r="D12" t="s">
        <v>51</v>
      </c>
      <c r="E12" t="s">
        <v>52</v>
      </c>
    </row>
    <row r="13" spans="1:5" x14ac:dyDescent="0.25">
      <c r="A13" t="s">
        <v>53</v>
      </c>
      <c r="B13" t="s">
        <v>54</v>
      </c>
      <c r="C13" t="s">
        <v>55</v>
      </c>
      <c r="D13" t="s">
        <v>56</v>
      </c>
      <c r="E13" t="s">
        <v>57</v>
      </c>
    </row>
    <row r="14" spans="1:5" x14ac:dyDescent="0.25">
      <c r="A14" t="s">
        <v>58</v>
      </c>
      <c r="B14">
        <v>865846</v>
      </c>
      <c r="C14" t="s">
        <v>59</v>
      </c>
      <c r="D14" t="s">
        <v>60</v>
      </c>
      <c r="E14" s="2" t="s">
        <v>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pane ySplit="1" topLeftCell="A2" activePane="bottomLeft" state="frozen"/>
      <selection pane="bottomLeft" activeCell="E19" sqref="E19"/>
    </sheetView>
  </sheetViews>
  <sheetFormatPr baseColWidth="10" defaultRowHeight="15" x14ac:dyDescent="0.25"/>
  <cols>
    <col min="1" max="4" width="11.42578125" style="3"/>
    <col min="5" max="5" width="11.85546875" style="3" bestFit="1" customWidth="1"/>
    <col min="6" max="20" width="11.42578125" style="3"/>
    <col min="21" max="21" width="13.85546875" style="3" customWidth="1"/>
    <col min="22" max="22" width="13.5703125" style="3" customWidth="1"/>
    <col min="23" max="23" width="14" style="3" customWidth="1"/>
    <col min="24" max="16384" width="11.42578125" style="3"/>
  </cols>
  <sheetData>
    <row r="1" spans="1:21" x14ac:dyDescent="0.25">
      <c r="B1" s="3" t="s">
        <v>1</v>
      </c>
      <c r="E1" s="4"/>
      <c r="F1" s="5" t="s">
        <v>2</v>
      </c>
      <c r="I1" s="4"/>
      <c r="J1" s="5" t="s">
        <v>3</v>
      </c>
      <c r="M1" s="4"/>
      <c r="N1" s="5" t="s">
        <v>8</v>
      </c>
      <c r="Q1" s="4"/>
      <c r="R1" s="3" t="s">
        <v>69</v>
      </c>
      <c r="S1" s="3" t="s">
        <v>73</v>
      </c>
    </row>
    <row r="2" spans="1:21" x14ac:dyDescent="0.25">
      <c r="A2" s="3" t="s">
        <v>70</v>
      </c>
      <c r="B2" s="3" t="s">
        <v>66</v>
      </c>
      <c r="C2" s="3" t="s">
        <v>67</v>
      </c>
      <c r="D2" s="3" t="s">
        <v>68</v>
      </c>
      <c r="E2" s="4"/>
      <c r="F2" s="5" t="s">
        <v>66</v>
      </c>
      <c r="G2" s="6" t="s">
        <v>67</v>
      </c>
      <c r="H2" s="6" t="s">
        <v>68</v>
      </c>
      <c r="I2" s="4"/>
      <c r="J2" s="5" t="s">
        <v>66</v>
      </c>
      <c r="K2" s="6" t="s">
        <v>67</v>
      </c>
      <c r="L2" s="6" t="s">
        <v>68</v>
      </c>
      <c r="M2" s="4"/>
      <c r="N2" s="5" t="s">
        <v>66</v>
      </c>
      <c r="O2" s="6" t="s">
        <v>67</v>
      </c>
      <c r="P2" s="6" t="s">
        <v>68</v>
      </c>
      <c r="Q2" s="4"/>
      <c r="U2" s="3" t="s">
        <v>70</v>
      </c>
    </row>
    <row r="3" spans="1:21" s="9" customFormat="1" x14ac:dyDescent="0.25">
      <c r="A3" s="9" t="s">
        <v>9</v>
      </c>
      <c r="B3" s="9">
        <v>39</v>
      </c>
      <c r="C3" s="9">
        <v>40</v>
      </c>
      <c r="D3" s="9">
        <v>31</v>
      </c>
      <c r="E3" s="10">
        <f>(B3*0.2126)+(C3*0.7152)+(D3*0.0722)</f>
        <v>39.137599999999999</v>
      </c>
      <c r="F3" s="11">
        <v>139</v>
      </c>
      <c r="G3" s="12">
        <v>93</v>
      </c>
      <c r="H3" s="12">
        <v>68</v>
      </c>
      <c r="I3" s="10">
        <f>(F3*0.2126)+(G3*0.7152)+(H3*0.0722)</f>
        <v>100.9746</v>
      </c>
      <c r="J3" s="11">
        <v>211</v>
      </c>
      <c r="K3" s="12">
        <v>153</v>
      </c>
      <c r="L3" s="12">
        <v>104</v>
      </c>
      <c r="M3" s="10">
        <f>(J3*0.2126)+(K3*0.7152)+(L3*0.0722)</f>
        <v>161.79300000000001</v>
      </c>
      <c r="N3" s="11">
        <v>200</v>
      </c>
      <c r="O3" s="12">
        <v>214</v>
      </c>
      <c r="P3" s="12">
        <v>198</v>
      </c>
      <c r="Q3" s="10">
        <f>(N3*0.2126)+(O3*0.7152)+(P3*0.0722)</f>
        <v>209.86840000000001</v>
      </c>
      <c r="R3" s="9">
        <f>(E3+I3+M3+Q3)/4</f>
        <v>127.94340000000001</v>
      </c>
      <c r="S3" s="9">
        <f>(R3*100)/255</f>
        <v>50.173882352941185</v>
      </c>
      <c r="U3" s="9" t="s">
        <v>9</v>
      </c>
    </row>
    <row r="4" spans="1:21" s="9" customFormat="1" x14ac:dyDescent="0.25">
      <c r="A4" s="9" t="s">
        <v>0</v>
      </c>
      <c r="B4" s="9">
        <v>43</v>
      </c>
      <c r="C4" s="9">
        <v>52</v>
      </c>
      <c r="D4" s="9">
        <v>56</v>
      </c>
      <c r="E4" s="10">
        <f t="shared" ref="E4:E15" si="0">(B4*0.2126)+(C4*0.7152)+(D4*0.0722)</f>
        <v>50.375399999999999</v>
      </c>
      <c r="F4" s="11">
        <v>20</v>
      </c>
      <c r="G4" s="12">
        <v>175</v>
      </c>
      <c r="H4" s="12">
        <v>184</v>
      </c>
      <c r="I4" s="10">
        <f t="shared" ref="I4:I15" si="1">(F4*0.2126)+(G4*0.7152)+(H4*0.0722)</f>
        <v>142.6968</v>
      </c>
      <c r="J4" s="11">
        <v>180</v>
      </c>
      <c r="K4" s="12">
        <v>128</v>
      </c>
      <c r="L4" s="12">
        <v>110</v>
      </c>
      <c r="M4" s="10">
        <f t="shared" ref="M4:M15" si="2">(J4*0.2126)+(K4*0.7152)+(L4*0.0722)</f>
        <v>137.75560000000002</v>
      </c>
      <c r="N4" s="11">
        <v>213</v>
      </c>
      <c r="O4" s="12">
        <v>218</v>
      </c>
      <c r="P4" s="12">
        <v>206</v>
      </c>
      <c r="Q4" s="10">
        <f t="shared" ref="Q4:Q15" si="3">(N4*0.2126)+(O4*0.7152)+(P4*0.0722)</f>
        <v>216.07060000000001</v>
      </c>
      <c r="R4" s="9">
        <f t="shared" ref="R4:R17" si="4">(E4+I4+M4+Q4)/4</f>
        <v>136.72460000000001</v>
      </c>
      <c r="S4" s="9">
        <f t="shared" ref="S4:S17" si="5">(R4*100)/255</f>
        <v>53.617490196078435</v>
      </c>
      <c r="U4" s="9" t="s">
        <v>0</v>
      </c>
    </row>
    <row r="5" spans="1:21" s="9" customFormat="1" x14ac:dyDescent="0.25">
      <c r="A5" s="9" t="s">
        <v>14</v>
      </c>
      <c r="B5" s="9">
        <v>48</v>
      </c>
      <c r="C5" s="9">
        <v>56</v>
      </c>
      <c r="D5" s="9">
        <v>75</v>
      </c>
      <c r="E5" s="10">
        <f t="shared" si="0"/>
        <v>55.670999999999992</v>
      </c>
      <c r="F5" s="11">
        <v>204</v>
      </c>
      <c r="G5" s="12">
        <v>73</v>
      </c>
      <c r="H5" s="12">
        <v>44</v>
      </c>
      <c r="I5" s="10">
        <f t="shared" si="1"/>
        <v>98.756799999999998</v>
      </c>
      <c r="J5" s="11">
        <v>239</v>
      </c>
      <c r="K5" s="12">
        <v>159</v>
      </c>
      <c r="L5" s="12">
        <v>87</v>
      </c>
      <c r="M5" s="10">
        <f t="shared" si="2"/>
        <v>170.80959999999999</v>
      </c>
      <c r="N5" s="11">
        <v>202</v>
      </c>
      <c r="O5" s="12">
        <v>197</v>
      </c>
      <c r="P5" s="12">
        <v>195</v>
      </c>
      <c r="Q5" s="10">
        <f t="shared" si="3"/>
        <v>197.9186</v>
      </c>
      <c r="R5" s="9">
        <f t="shared" si="4"/>
        <v>130.78899999999999</v>
      </c>
      <c r="S5" s="9">
        <f t="shared" si="5"/>
        <v>51.28980392156862</v>
      </c>
      <c r="U5" s="9" t="s">
        <v>14</v>
      </c>
    </row>
    <row r="6" spans="1:21" s="9" customFormat="1" x14ac:dyDescent="0.25">
      <c r="A6" s="9" t="s">
        <v>19</v>
      </c>
      <c r="B6" s="9">
        <v>49</v>
      </c>
      <c r="C6" s="9">
        <v>74</v>
      </c>
      <c r="D6" s="9">
        <v>68</v>
      </c>
      <c r="E6" s="10">
        <f t="shared" si="0"/>
        <v>68.251800000000003</v>
      </c>
      <c r="F6" s="11">
        <v>211</v>
      </c>
      <c r="G6" s="12">
        <v>60</v>
      </c>
      <c r="H6" s="12">
        <v>26</v>
      </c>
      <c r="I6" s="10">
        <f t="shared" si="1"/>
        <v>89.647800000000004</v>
      </c>
      <c r="J6" s="11">
        <v>228</v>
      </c>
      <c r="K6" s="12">
        <v>155</v>
      </c>
      <c r="L6" s="12">
        <v>94</v>
      </c>
      <c r="M6" s="10">
        <f t="shared" si="2"/>
        <v>166.1156</v>
      </c>
      <c r="N6" s="11">
        <v>195</v>
      </c>
      <c r="O6" s="12">
        <v>214</v>
      </c>
      <c r="P6" s="12">
        <v>206</v>
      </c>
      <c r="Q6" s="10">
        <f t="shared" si="3"/>
        <v>209.38299999999998</v>
      </c>
      <c r="R6" s="9">
        <f t="shared" si="4"/>
        <v>133.34955000000002</v>
      </c>
      <c r="S6" s="9">
        <f>(R6*100)/255</f>
        <v>52.293941176470597</v>
      </c>
      <c r="U6" s="9" t="s">
        <v>19</v>
      </c>
    </row>
    <row r="7" spans="1:21" s="9" customFormat="1" x14ac:dyDescent="0.25">
      <c r="A7" s="9" t="s">
        <v>28</v>
      </c>
      <c r="B7" s="9">
        <v>48</v>
      </c>
      <c r="C7" s="9">
        <v>43</v>
      </c>
      <c r="D7" s="9">
        <v>47</v>
      </c>
      <c r="E7" s="10">
        <f t="shared" si="0"/>
        <v>44.351799999999997</v>
      </c>
      <c r="F7" s="11">
        <v>153</v>
      </c>
      <c r="G7" s="12">
        <v>95</v>
      </c>
      <c r="H7" s="12">
        <v>80</v>
      </c>
      <c r="I7" s="10">
        <f t="shared" si="1"/>
        <v>106.24779999999998</v>
      </c>
      <c r="J7" s="11">
        <v>204</v>
      </c>
      <c r="K7" s="12">
        <v>161</v>
      </c>
      <c r="L7" s="12">
        <v>121</v>
      </c>
      <c r="M7" s="10">
        <f t="shared" si="2"/>
        <v>167.25380000000001</v>
      </c>
      <c r="N7" s="11">
        <v>207</v>
      </c>
      <c r="O7" s="12">
        <v>224</v>
      </c>
      <c r="P7" s="12">
        <v>216</v>
      </c>
      <c r="Q7" s="10">
        <f t="shared" si="3"/>
        <v>219.80819999999997</v>
      </c>
      <c r="R7" s="9">
        <f t="shared" si="4"/>
        <v>134.41539999999998</v>
      </c>
      <c r="S7" s="9">
        <f t="shared" si="5"/>
        <v>52.711921568627439</v>
      </c>
      <c r="U7" s="9" t="s">
        <v>28</v>
      </c>
    </row>
    <row r="8" spans="1:21" s="9" customFormat="1" x14ac:dyDescent="0.25">
      <c r="A8" s="9" t="s">
        <v>29</v>
      </c>
      <c r="B8" s="9">
        <v>44</v>
      </c>
      <c r="C8" s="9">
        <v>39</v>
      </c>
      <c r="D8" s="9">
        <v>39</v>
      </c>
      <c r="E8" s="10">
        <f t="shared" si="0"/>
        <v>40.063000000000002</v>
      </c>
      <c r="F8" s="11">
        <v>164</v>
      </c>
      <c r="G8" s="12">
        <v>79</v>
      </c>
      <c r="H8" s="12">
        <v>58</v>
      </c>
      <c r="I8" s="10">
        <f t="shared" si="1"/>
        <v>95.5548</v>
      </c>
      <c r="J8" s="11">
        <v>189</v>
      </c>
      <c r="K8" s="12">
        <v>158</v>
      </c>
      <c r="L8" s="12">
        <v>121</v>
      </c>
      <c r="M8" s="10">
        <f t="shared" si="2"/>
        <v>161.91919999999999</v>
      </c>
      <c r="N8" s="11">
        <v>215</v>
      </c>
      <c r="O8" s="12">
        <v>225</v>
      </c>
      <c r="P8" s="12">
        <v>217</v>
      </c>
      <c r="Q8" s="10">
        <f t="shared" si="3"/>
        <v>222.29640000000001</v>
      </c>
      <c r="R8" s="9">
        <f t="shared" si="4"/>
        <v>129.95835</v>
      </c>
      <c r="S8" s="9">
        <f t="shared" si="5"/>
        <v>50.964058823529406</v>
      </c>
      <c r="U8" s="9" t="s">
        <v>29</v>
      </c>
    </row>
    <row r="9" spans="1:21" s="9" customFormat="1" x14ac:dyDescent="0.25">
      <c r="A9" s="9" t="s">
        <v>34</v>
      </c>
      <c r="B9" s="9">
        <v>45</v>
      </c>
      <c r="C9" s="9">
        <v>41</v>
      </c>
      <c r="D9" s="9">
        <v>45</v>
      </c>
      <c r="E9" s="10">
        <f t="shared" si="0"/>
        <v>42.139199999999995</v>
      </c>
      <c r="F9" s="11">
        <v>183</v>
      </c>
      <c r="G9" s="12">
        <v>92</v>
      </c>
      <c r="H9" s="12">
        <v>64</v>
      </c>
      <c r="I9" s="10">
        <f t="shared" si="1"/>
        <v>109.325</v>
      </c>
      <c r="J9" s="11">
        <v>37</v>
      </c>
      <c r="K9" s="12">
        <v>157</v>
      </c>
      <c r="L9" s="12">
        <v>189</v>
      </c>
      <c r="M9" s="10">
        <f t="shared" si="2"/>
        <v>133.79839999999999</v>
      </c>
      <c r="N9" s="11">
        <v>218</v>
      </c>
      <c r="O9" s="12">
        <v>208</v>
      </c>
      <c r="P9" s="12">
        <v>195</v>
      </c>
      <c r="Q9" s="10">
        <f t="shared" si="3"/>
        <v>209.1874</v>
      </c>
      <c r="R9" s="9">
        <f t="shared" si="4"/>
        <v>123.61250000000001</v>
      </c>
      <c r="S9" s="9">
        <f t="shared" si="5"/>
        <v>48.475490196078439</v>
      </c>
      <c r="U9" s="9" t="s">
        <v>34</v>
      </c>
    </row>
    <row r="10" spans="1:21" s="9" customFormat="1" x14ac:dyDescent="0.25">
      <c r="A10" s="9" t="s">
        <v>39</v>
      </c>
      <c r="B10" s="9">
        <v>74</v>
      </c>
      <c r="C10" s="9">
        <v>42</v>
      </c>
      <c r="D10" s="13">
        <v>36</v>
      </c>
      <c r="E10" s="10">
        <f t="shared" si="0"/>
        <v>48.370000000000005</v>
      </c>
      <c r="F10" s="11">
        <v>78</v>
      </c>
      <c r="G10" s="12">
        <v>139</v>
      </c>
      <c r="H10" s="12">
        <v>147</v>
      </c>
      <c r="I10" s="10">
        <f t="shared" si="1"/>
        <v>126.60899999999999</v>
      </c>
      <c r="J10" s="11">
        <v>214</v>
      </c>
      <c r="K10" s="12">
        <v>149</v>
      </c>
      <c r="L10" s="12">
        <v>94</v>
      </c>
      <c r="M10" s="10">
        <f t="shared" si="2"/>
        <v>158.84799999999998</v>
      </c>
      <c r="N10" s="11">
        <v>228</v>
      </c>
      <c r="O10" s="12">
        <v>228</v>
      </c>
      <c r="P10" s="12">
        <v>216</v>
      </c>
      <c r="Q10" s="10">
        <f t="shared" si="3"/>
        <v>227.1336</v>
      </c>
      <c r="R10" s="9">
        <f t="shared" si="4"/>
        <v>140.24015</v>
      </c>
      <c r="S10" s="9">
        <f t="shared" si="5"/>
        <v>54.99613725490196</v>
      </c>
      <c r="U10" s="9" t="s">
        <v>39</v>
      </c>
    </row>
    <row r="11" spans="1:21" s="9" customFormat="1" x14ac:dyDescent="0.25">
      <c r="A11" s="9" t="s">
        <v>40</v>
      </c>
      <c r="B11" s="9">
        <v>62</v>
      </c>
      <c r="C11" s="9">
        <v>39</v>
      </c>
      <c r="D11" s="9">
        <v>38</v>
      </c>
      <c r="E11" s="10">
        <f t="shared" si="0"/>
        <v>43.817599999999999</v>
      </c>
      <c r="F11" s="11">
        <v>195</v>
      </c>
      <c r="G11" s="12">
        <v>59</v>
      </c>
      <c r="H11" s="12">
        <v>49</v>
      </c>
      <c r="I11" s="10">
        <f t="shared" si="1"/>
        <v>87.191599999999994</v>
      </c>
      <c r="J11" s="11">
        <v>219</v>
      </c>
      <c r="K11" s="12">
        <v>197</v>
      </c>
      <c r="L11" s="12">
        <v>53</v>
      </c>
      <c r="M11" s="10">
        <f t="shared" si="2"/>
        <v>191.28040000000001</v>
      </c>
      <c r="N11" s="11">
        <v>204</v>
      </c>
      <c r="O11" s="12">
        <v>205</v>
      </c>
      <c r="P11" s="12">
        <v>200</v>
      </c>
      <c r="Q11" s="10">
        <f t="shared" si="3"/>
        <v>204.4264</v>
      </c>
      <c r="R11" s="9">
        <f t="shared" si="4"/>
        <v>131.679</v>
      </c>
      <c r="S11" s="9">
        <f t="shared" si="5"/>
        <v>51.638823529411766</v>
      </c>
      <c r="U11" s="9" t="s">
        <v>40</v>
      </c>
    </row>
    <row r="12" spans="1:21" s="9" customFormat="1" x14ac:dyDescent="0.25">
      <c r="A12" s="9" t="s">
        <v>45</v>
      </c>
      <c r="B12" s="9">
        <v>66</v>
      </c>
      <c r="C12" s="9">
        <v>34</v>
      </c>
      <c r="D12" s="9">
        <v>25</v>
      </c>
      <c r="E12" s="10">
        <f t="shared" si="0"/>
        <v>40.153399999999998</v>
      </c>
      <c r="F12" s="11">
        <v>220</v>
      </c>
      <c r="G12" s="12">
        <v>59</v>
      </c>
      <c r="H12" s="12">
        <v>23</v>
      </c>
      <c r="I12" s="10">
        <f t="shared" si="1"/>
        <v>90.629400000000004</v>
      </c>
      <c r="J12" s="11">
        <v>187</v>
      </c>
      <c r="K12" s="12">
        <v>142</v>
      </c>
      <c r="L12" s="12">
        <v>98</v>
      </c>
      <c r="M12" s="10">
        <f t="shared" si="2"/>
        <v>148.39019999999999</v>
      </c>
      <c r="N12" s="11">
        <v>239</v>
      </c>
      <c r="O12" s="12">
        <v>221</v>
      </c>
      <c r="P12" s="12">
        <v>198</v>
      </c>
      <c r="Q12" s="10">
        <f t="shared" si="3"/>
        <v>223.16619999999998</v>
      </c>
      <c r="R12" s="9">
        <f t="shared" si="4"/>
        <v>125.5848</v>
      </c>
      <c r="S12" s="9">
        <f t="shared" si="5"/>
        <v>49.248941176470588</v>
      </c>
      <c r="U12" s="9" t="s">
        <v>45</v>
      </c>
    </row>
    <row r="13" spans="1:21" s="9" customFormat="1" x14ac:dyDescent="0.25">
      <c r="A13" s="13" t="s">
        <v>49</v>
      </c>
      <c r="B13" s="9">
        <v>84</v>
      </c>
      <c r="C13" s="9">
        <v>50</v>
      </c>
      <c r="D13" s="9">
        <v>39</v>
      </c>
      <c r="E13" s="10">
        <f t="shared" si="0"/>
        <v>56.434199999999997</v>
      </c>
      <c r="F13" s="11">
        <v>57</v>
      </c>
      <c r="G13" s="12">
        <v>157</v>
      </c>
      <c r="H13" s="12">
        <v>168</v>
      </c>
      <c r="I13" s="10">
        <f t="shared" si="1"/>
        <v>136.5342</v>
      </c>
      <c r="J13" s="11">
        <v>207</v>
      </c>
      <c r="K13" s="12">
        <v>149</v>
      </c>
      <c r="L13" s="12">
        <v>99</v>
      </c>
      <c r="M13" s="10">
        <f t="shared" si="2"/>
        <v>157.72079999999997</v>
      </c>
      <c r="N13" s="11">
        <v>226</v>
      </c>
      <c r="O13" s="12">
        <v>226</v>
      </c>
      <c r="P13" s="12">
        <v>213</v>
      </c>
      <c r="Q13" s="10">
        <f t="shared" si="3"/>
        <v>225.06139999999999</v>
      </c>
      <c r="R13" s="9">
        <f t="shared" si="4"/>
        <v>143.93764999999999</v>
      </c>
      <c r="S13" s="9">
        <f t="shared" si="5"/>
        <v>56.446137254901956</v>
      </c>
      <c r="U13" s="13" t="s">
        <v>49</v>
      </c>
    </row>
    <row r="14" spans="1:21" s="9" customFormat="1" x14ac:dyDescent="0.25">
      <c r="A14" s="9" t="s">
        <v>53</v>
      </c>
      <c r="B14" s="9">
        <v>46</v>
      </c>
      <c r="C14" s="9">
        <v>30</v>
      </c>
      <c r="D14" s="9">
        <v>21</v>
      </c>
      <c r="E14" s="10">
        <f t="shared" si="0"/>
        <v>32.751799999999996</v>
      </c>
      <c r="F14" s="11">
        <v>128</v>
      </c>
      <c r="G14" s="12">
        <v>89</v>
      </c>
      <c r="H14" s="12">
        <v>60</v>
      </c>
      <c r="I14" s="10">
        <f t="shared" si="1"/>
        <v>95.197599999999994</v>
      </c>
      <c r="J14" s="11">
        <v>201</v>
      </c>
      <c r="K14" s="12">
        <v>149</v>
      </c>
      <c r="L14" s="12">
        <v>93</v>
      </c>
      <c r="M14" s="10">
        <f t="shared" si="2"/>
        <v>156.01199999999997</v>
      </c>
      <c r="N14" s="11">
        <v>239</v>
      </c>
      <c r="O14" s="12">
        <v>219</v>
      </c>
      <c r="P14" s="12">
        <v>147</v>
      </c>
      <c r="Q14" s="10">
        <f t="shared" si="3"/>
        <v>218.05360000000002</v>
      </c>
      <c r="R14" s="9">
        <f t="shared" si="4"/>
        <v>125.50375</v>
      </c>
      <c r="S14" s="9">
        <f t="shared" si="5"/>
        <v>49.217156862745099</v>
      </c>
      <c r="U14" s="9" t="s">
        <v>53</v>
      </c>
    </row>
    <row r="15" spans="1:21" s="9" customFormat="1" x14ac:dyDescent="0.25">
      <c r="A15" s="9" t="s">
        <v>58</v>
      </c>
      <c r="B15" s="9">
        <v>134</v>
      </c>
      <c r="C15" s="9">
        <v>88</v>
      </c>
      <c r="D15" s="9">
        <v>70</v>
      </c>
      <c r="E15" s="10">
        <f t="shared" si="0"/>
        <v>96.48</v>
      </c>
      <c r="F15" s="11">
        <v>245</v>
      </c>
      <c r="G15" s="12">
        <v>98</v>
      </c>
      <c r="H15" s="12">
        <v>31</v>
      </c>
      <c r="I15" s="10">
        <f t="shared" si="1"/>
        <v>124.4148</v>
      </c>
      <c r="J15" s="11">
        <v>214</v>
      </c>
      <c r="K15" s="12">
        <v>165</v>
      </c>
      <c r="L15" s="12">
        <v>134</v>
      </c>
      <c r="M15" s="10">
        <f t="shared" si="2"/>
        <v>173.17920000000001</v>
      </c>
      <c r="N15" s="11">
        <v>245</v>
      </c>
      <c r="O15" s="12">
        <v>231</v>
      </c>
      <c r="P15" s="12">
        <v>206</v>
      </c>
      <c r="Q15" s="10">
        <f t="shared" si="3"/>
        <v>232.17140000000001</v>
      </c>
      <c r="R15" s="9">
        <f t="shared" si="4"/>
        <v>156.56135</v>
      </c>
      <c r="S15" s="9">
        <f t="shared" si="5"/>
        <v>61.396607843137254</v>
      </c>
      <c r="U15" s="9" t="s">
        <v>58</v>
      </c>
    </row>
    <row r="16" spans="1:21" s="9" customFormat="1" x14ac:dyDescent="0.25">
      <c r="R16" s="9">
        <f t="shared" si="4"/>
        <v>0</v>
      </c>
      <c r="S16" s="9">
        <f t="shared" si="5"/>
        <v>0</v>
      </c>
    </row>
    <row r="17" spans="5:19" s="9" customFormat="1" x14ac:dyDescent="0.25">
      <c r="R17" s="9">
        <f t="shared" si="4"/>
        <v>0</v>
      </c>
      <c r="S17" s="9">
        <f t="shared" si="5"/>
        <v>0</v>
      </c>
    </row>
    <row r="18" spans="5:19" ht="17.25" x14ac:dyDescent="0.4">
      <c r="Q18" s="3">
        <v>255</v>
      </c>
      <c r="R18" s="7">
        <v>124</v>
      </c>
    </row>
    <row r="19" spans="5:19" x14ac:dyDescent="0.25">
      <c r="E19" s="8" t="s">
        <v>72</v>
      </c>
      <c r="Q19" s="3">
        <v>100</v>
      </c>
      <c r="R19" s="3" t="s">
        <v>71</v>
      </c>
    </row>
    <row r="20" spans="5:19" x14ac:dyDescent="0.25">
      <c r="E20" s="8" t="s">
        <v>66</v>
      </c>
      <c r="F20" s="3" t="s">
        <v>67</v>
      </c>
      <c r="G20" s="3" t="s">
        <v>68</v>
      </c>
    </row>
    <row r="21" spans="5:19" x14ac:dyDescent="0.25">
      <c r="E21" s="3">
        <v>0.21260000000000001</v>
      </c>
      <c r="F21" s="3">
        <v>0.71519999999999995</v>
      </c>
      <c r="G21" s="3">
        <v>7.22E-2</v>
      </c>
    </row>
    <row r="22" spans="5:19" x14ac:dyDescent="0.25">
      <c r="J22" s="3">
        <f>(B3*E21)+(C3*F21)+(D3*G21)</f>
        <v>39.137599999999999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Color</vt:lpstr>
      <vt:lpstr>Luminance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Sebafo</dc:creator>
  <cp:lastModifiedBy>Sebafo</cp:lastModifiedBy>
  <dcterms:created xsi:type="dcterms:W3CDTF">2015-12-14T09:49:46Z</dcterms:created>
  <dcterms:modified xsi:type="dcterms:W3CDTF">2015-12-20T15:59:22Z</dcterms:modified>
</cp:coreProperties>
</file>